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06_NPO\1 výzva\"/>
    </mc:Choice>
  </mc:AlternateContent>
  <xr:revisionPtr revIDLastSave="0" documentId="13_ncr:1_{88268BAD-AE71-4EB7-B0CA-4990E7076AA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8" i="1"/>
  <c r="S11" i="1"/>
  <c r="T7" i="1"/>
  <c r="P8" i="1"/>
  <c r="P9" i="1"/>
  <c r="P11" i="1"/>
  <c r="P12" i="1"/>
  <c r="S12" i="1"/>
  <c r="T12" i="1"/>
  <c r="S7" i="1"/>
  <c r="P7" i="1"/>
  <c r="Q16" i="1" s="1"/>
  <c r="S9" i="1" l="1"/>
  <c r="R16" i="1" s="1"/>
  <c r="T8" i="1"/>
  <c r="T11" i="1"/>
</calcChain>
</file>

<file path=xl/sharedStrings.xml><?xml version="1.0" encoding="utf-8"?>
<sst xmlns="http://schemas.openxmlformats.org/spreadsheetml/2006/main" count="59" uniqueCount="50">
  <si>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</si>
  <si>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</si>
  <si>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</si>
  <si>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</si>
  <si>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</si>
  <si>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</si>
  <si>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</si>
  <si>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</si>
  <si>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</si>
  <si>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</si>
  <si>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</si>
  <si>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</si>
  <si>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</si>
  <si>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</si>
  <si>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</si>
  <si>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</si>
  <si>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</si>
  <si>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</si>
  <si>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</si>
  <si>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</si>
  <si>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</si>
  <si>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</si>
  <si>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</si>
  <si>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</si>
  <si>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</si>
  <si>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</si>
  <si>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</si>
  <si>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</si>
  <si>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</si>
  <si>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</si>
  <si>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</si>
  <si>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</si>
  <si>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 xml:space="preserve">Příloha č. 2 Kupní smlouvy - technická specifikace
Výpočetní technika (III.) 006 - 2024 </t>
  </si>
  <si>
    <t>Grafická karta typ 1</t>
  </si>
  <si>
    <t>Grafická karta typ 2</t>
  </si>
  <si>
    <t>Kalibrovaný monitor 27" pro přesnou práci s barvami</t>
  </si>
  <si>
    <t>Dokovací stanice pro MacBook s M1 CPU</t>
  </si>
  <si>
    <t>Monitor 38" pro přesnou práci s barvami</t>
  </si>
  <si>
    <t>Společná faktura</t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</si>
  <si>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</si>
  <si>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t>Univerzitní 20,
301 00 Plzeň,
Centrum informatizace a výpočetní techniky -  Oddělení Infrastrukturní služby,
místnost UI 412</t>
  </si>
  <si>
    <t>Ing. Pavel Vondruška,
Tel.: 37763 2835,
776 058 799</t>
  </si>
  <si>
    <t>Záruka na zboží min. 5 let.</t>
  </si>
  <si>
    <t>Záruka na zboží min. 3 roky.</t>
  </si>
  <si>
    <t>NE</t>
  </si>
  <si>
    <r>
      <t xml:space="preserve">Paměť nejméně 8 GB.
Typ paměti alespoň GDDR6.
Frekvence paměti minimálně 17000 MHz.
Frekvence výpočetních jader alespoň 1800 MHz.
Šířka sběrnice nejméně 128-bitů.
Počet výpočetních jednotek alespoň 3000.
Podpora minimálně 4 výstupů obrazu.
Podpora HDMI 2.1a a DisplayPort 1.4a.
</t>
    </r>
    <r>
      <rPr>
        <b/>
        <sz val="11"/>
        <color theme="1"/>
        <rFont val="Calibri"/>
        <family val="2"/>
        <charset val="238"/>
        <scheme val="minor"/>
      </rPr>
      <t xml:space="preserve">Plná kompatibilita s externím boxem SONNET eGFX Breakaway Box 750ex </t>
    </r>
    <r>
      <rPr>
        <sz val="11"/>
        <color theme="1"/>
        <rFont val="Calibri"/>
        <family val="2"/>
        <charset val="238"/>
        <scheme val="minor"/>
      </rPr>
      <t>podle https://www.sonnettech.com/support/downloads/manuals/Compatibility_Graphics_Cards.pdf</t>
    </r>
  </si>
  <si>
    <r>
      <t xml:space="preserve">Paměť nejméně 12 GB.
Typ paměti alespoň GDDR6.
Frekvence paměti minimálně 21000 MHz.
Frekvence výpočetních jader alespoň 1900 MHz.
Šířka sběrnice nejméně 192-bitů.
Počet výpočetních jednotek alespoň 5500.
Podpora minimálně 4 výstupů obrazu.
Podpora HDMI 2.1a a DisplayPort 1.4a.
</t>
    </r>
    <r>
      <rPr>
        <b/>
        <sz val="11"/>
        <color theme="1"/>
        <rFont val="Calibri"/>
        <family val="2"/>
        <charset val="238"/>
        <scheme val="minor"/>
      </rPr>
      <t>Plná kompatibilita s externím boxem SONNET eGFX Breakaway Box 750ex</t>
    </r>
    <r>
      <rPr>
        <sz val="11"/>
        <color theme="1"/>
        <rFont val="Calibri"/>
        <family val="2"/>
        <charset val="238"/>
        <scheme val="minor"/>
      </rPr>
      <t xml:space="preserve"> podle https://www.sonnettech.com/support/downloads/manuals/Compatibility_Graphics_Cards.pdf</t>
    </r>
  </si>
  <si>
    <t>Přípojení min. 2 monitorů s rozlišením 4K@60Hz.
Připojení prěs USB-C s možností použít redukci na USB-A.
Propojovací kabel o délce alespoň 100 cm s oběma koncovkami (USB-C na C, USB-C na A) je součástí balení.
Napájení připojeného zařízení výkonem alespoň 65 W přes Power Delivery.
Přepínač pro zapnutí a vypnutí dokovací stanice.
Podpora pro Kensington lock.
Umožňuje připojení dvou nezavislých monitorů i na MacOS (může vyžadovat instalaci dodatecného software nebo ovladačů).
Minimální počet a typ konektorů:
2x USB-C 3.1
2x USB-A 3.0
2x HDMI
2x DisplayPort
1x Gigabit Ethernet RJ45
1x 3,5 mm mikrofónní vstup
1x 3,5 mm audio výstup.
Konektory musejí být součastí těla dokovací stanice.</t>
  </si>
  <si>
    <r>
      <t>Plochý displej, nezakřivený s antireflexní úpravou.
Rozlišení min. 3840px x 2160px.
Hustota pi</t>
    </r>
    <r>
      <rPr>
        <sz val="11"/>
        <rFont val="Calibri"/>
        <family val="2"/>
        <charset val="238"/>
        <scheme val="minor"/>
      </rPr>
      <t xml:space="preserve">xelů min. </t>
    </r>
    <r>
      <rPr>
        <sz val="11"/>
        <color theme="1"/>
        <rFont val="Calibri"/>
        <family val="2"/>
        <charset val="238"/>
        <scheme val="minor"/>
      </rPr>
      <t xml:space="preserve">164 ppi, tedy úhlopříčka min. 68,4 cm (26,9").
Technologie LCD panelu IPS.
Pozorovací úhel minimálně 178° svisle / minimálně 178° vodorovně.
Podsvícení LED, reakční doba změny (ze šedé na šedou - typická) </t>
    </r>
    <r>
      <rPr>
        <sz val="11"/>
        <rFont val="Calibri"/>
        <family val="2"/>
        <charset val="238"/>
        <scheme val="minor"/>
      </rPr>
      <t>max. 10 ms.</t>
    </r>
    <r>
      <rPr>
        <sz val="11"/>
        <color theme="1"/>
        <rFont val="Calibri"/>
        <family val="2"/>
        <charset val="238"/>
        <scheme val="minor"/>
      </rPr>
      <t xml:space="preserve">
Obvyklý kontrastní poměr 1000:1.
Obvyklý jas minimálně 350 cd/m2.
Barevná paleta min. 278 mld. barev (16 bitů hloubka vyhledávací tabulky).
Zobrazitelné barvy nebo stupně šedé: 1,07 mld. barev pro vstupy USB-C, HDMI i DisplayPort.
Min. pokrytí barevných prostorů: 
- 99% a více pro prostory DCI P3, Adobe RGB, ISOCoated V2
- 100% pro prostory Rec709, EBU, SMPTE-C, sRGB
Vstupní konektory (grafický signál) minimálně tyto:
- HDMI
- USB-C
- DisplayPort
Konektory USB pro upstream:
- nejméně 1x typ C (DisplayPort Alt Mode, napájení 60w max.)
- nejméně 1x typ B 
Konektory USB pro downstream: 
- nejméně 4x typ A (nejméně 2x USB3 (5Gbps) a nejméně 2x USB2)
Vestavěný přepínač KVM.
Hardwarová kalibrace jasu, bílého bodu a gama/EOTF.
Možnost bezeztrátové hardwarové kalibrace metodou přímé úpravy Look-Up-Table monitoru.
Rozteč otvorů pro VESA: 100 x 100 (mm).
Výšková nastavitelnost, naklápění, otáčení stojanu, pivot otáčení 90°.
Záruční doba nejméně 5 let.
Energetická třída G nebo lepší.</t>
    </r>
  </si>
  <si>
    <r>
      <t xml:space="preserve">Zakřivený display s antireflexní vrstvou.
Poloměr zakřivení 2300R.
Rozlišení min. 3840px x 1600px.
Hustota pixelů </t>
    </r>
    <r>
      <rPr>
        <sz val="11"/>
        <rFont val="Calibri"/>
        <family val="2"/>
        <charset val="238"/>
        <scheme val="minor"/>
      </rPr>
      <t>min. 111 ppi, tedy úhlopříčka min. 95,</t>
    </r>
    <r>
      <rPr>
        <sz val="11"/>
        <color theme="1"/>
        <rFont val="Calibri"/>
        <family val="2"/>
        <charset val="238"/>
        <scheme val="minor"/>
      </rPr>
      <t>25 cm (37,5").
Technologie LCD panelu IPS.
Pozorovací úhel minimálně 178° svisle / minimálně 178° vodorovně.
Podsvícení LED, reakční doba změny (ze šedé na šedou - typická)</t>
    </r>
    <r>
      <rPr>
        <sz val="11"/>
        <rFont val="Calibri"/>
        <family val="2"/>
        <charset val="238"/>
        <scheme val="minor"/>
      </rPr>
      <t xml:space="preserve"> max.</t>
    </r>
    <r>
      <rPr>
        <sz val="11"/>
        <color theme="1"/>
        <rFont val="Calibri"/>
        <family val="2"/>
        <charset val="238"/>
        <scheme val="minor"/>
      </rPr>
      <t xml:space="preserve"> 5 ms.
Obvyklý kontrastní poměr 1000:1.
Obvyklý jas minimálně 300 cd/m2.
Zobrazitelné barvy nebo stupně šedé: min. 1,07 mld. barev.
14 bitů hloubka vyhledávací tabulky (3D).
Min. pokrytí barevných prostorů: 
- Adobe RGB: 86% a více
- DCI-P3: 94% a více
- EBU: 100%
- REC709: 100%
- SMPTE-C: 100%
- sRGB: 100%
Vstupní konektory (grafický signál) minimálně tyto:
- 2x HDMI
- USB-C
- DisplayPort
Konektory USB pro upstream, vše verze 3.2:
- nejméně 1x typ C (DisplayPort Alt Mode, PD)
- nejméně 1x typ B 
Konektory USB pro downstream: 
- nejméně 2x typ A
Ethernet LAN (RJ45).
Vestavěný přepínač KVM.
Rozteč otvorů pro VESA: 100 x 100 (mm).
Výšková nastavitelnost, naklápění, otáčení stojanu.
Záruční doba nejméně 3 roky.
Energetická třída G nebo lepší.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</si>
</sst>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3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0" fontId="23" fillId="4" borderId="16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12" fillId="6" borderId="16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164" fontId="0" fillId="0" borderId="16" xfId="0" applyNumberFormat="1" applyBorder="1" applyAlignment="1">
      <alignment horizontal="right" vertical="center" inden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0" borderId="18" xfId="0" applyNumberFormat="1" applyBorder="1" applyAlignment="1">
      <alignment horizontal="right" vertical="center" indent="1"/>
    </xf>
    <xf numFmtId="0" fontId="2" fillId="6" borderId="16" xfId="0" applyFont="1" applyFill="1" applyBorder="1" applyAlignment="1">
      <alignment horizontal="left" vertical="center" wrapText="1" indent="1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9" fillId="4" borderId="19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right" vertical="center" wrapText="1" indent="1"/>
    </xf>
    <xf numFmtId="0" fontId="15" fillId="5" borderId="19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164" fontId="0" fillId="3" borderId="27" xfId="0" applyNumberFormat="1" applyFill="1" applyBorder="1" applyAlignment="1">
      <alignment horizontal="right" vertical="center" indent="1"/>
    </xf>
    <xf numFmtId="164" fontId="13" fillId="4" borderId="28" xfId="0" applyNumberFormat="1" applyFont="1" applyFill="1" applyBorder="1" applyAlignment="1">
      <alignment horizontal="right" vertical="center" wrapText="1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164" fontId="0" fillId="3" borderId="25" xfId="0" applyNumberFormat="1" applyFill="1" applyBorder="1" applyAlignment="1">
      <alignment horizontal="right" vertical="center" indent="1"/>
    </xf>
    <xf numFmtId="164" fontId="13" fillId="4" borderId="30" xfId="0" applyNumberFormat="1" applyFont="1" applyFill="1" applyBorder="1" applyAlignment="1">
      <alignment horizontal="right" vertical="center" wrapText="1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164" fontId="0" fillId="3" borderId="31" xfId="0" applyNumberFormat="1" applyFill="1" applyBorder="1" applyAlignment="1">
      <alignment horizontal="right" vertical="center" indent="1"/>
    </xf>
    <xf numFmtId="0" fontId="0" fillId="0" borderId="30" xfId="0" applyBorder="1" applyAlignment="1">
      <alignment horizontal="right" vertical="center" wrapText="1" indent="1"/>
    </xf>
    <xf numFmtId="165" fontId="0" fillId="0" borderId="32" xfId="0" applyNumberFormat="1" applyBorder="1" applyAlignment="1">
      <alignment horizontal="right" vertical="center" indent="1"/>
    </xf>
    <xf numFmtId="0" fontId="0" fillId="0" borderId="33" xfId="0" applyBorder="1" applyAlignment="1">
      <alignment horizontal="center" vertical="center"/>
    </xf>
    <xf numFmtId="164" fontId="13" fillId="4" borderId="34" xfId="0" applyNumberFormat="1" applyFont="1" applyFill="1" applyBorder="1" applyAlignment="1">
      <alignment horizontal="right" vertical="center" wrapText="1" indent="1"/>
    </xf>
    <xf numFmtId="0" fontId="19" fillId="5" borderId="19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25" fillId="7" borderId="0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4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35" zoomScaleNormal="35" workbookViewId="0">
      <selection activeCell="H12" sqref="H12:H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36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59.42578125" customWidth="1"/>
    <col min="12" max="12" width="31.5703125" customWidth="1"/>
    <col min="13" max="13" width="24.28515625" customWidth="1"/>
    <col min="14" max="14" width="42.28515625" style="4" customWidth="1"/>
    <col min="15" max="15" width="26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57" t="s">
        <v>32</v>
      </c>
      <c r="C1" s="58"/>
      <c r="D1" s="58"/>
      <c r="E1"/>
      <c r="G1" s="40"/>
      <c r="V1"/>
    </row>
    <row r="2" spans="1:22" ht="18.75" customHeight="1" x14ac:dyDescent="0.25">
      <c r="C2"/>
      <c r="D2" s="9"/>
      <c r="E2" s="10"/>
      <c r="G2" s="61"/>
      <c r="H2" s="62"/>
      <c r="I2" s="62"/>
      <c r="J2" s="62"/>
      <c r="K2" s="62"/>
      <c r="L2" s="62"/>
      <c r="M2" s="62"/>
      <c r="N2" s="6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6"/>
      <c r="E3" s="56"/>
      <c r="F3" s="56"/>
      <c r="G3" s="62"/>
      <c r="H3" s="62"/>
      <c r="I3" s="62"/>
      <c r="J3" s="62"/>
      <c r="K3" s="62"/>
      <c r="L3" s="62"/>
      <c r="M3" s="62"/>
      <c r="N3" s="6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6"/>
      <c r="E4" s="56"/>
      <c r="F4" s="56"/>
      <c r="G4" s="56"/>
      <c r="H4" s="5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59" t="s">
        <v>2</v>
      </c>
      <c r="H5" s="6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6" t="s">
        <v>24</v>
      </c>
      <c r="H6" s="37" t="s">
        <v>25</v>
      </c>
      <c r="I6" s="33" t="s">
        <v>16</v>
      </c>
      <c r="J6" s="32" t="s">
        <v>17</v>
      </c>
      <c r="K6" s="32" t="s">
        <v>30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117" t="s">
        <v>5</v>
      </c>
      <c r="R6" s="115" t="s">
        <v>6</v>
      </c>
      <c r="S6" s="118" t="s">
        <v>7</v>
      </c>
      <c r="T6" s="118" t="s">
        <v>8</v>
      </c>
      <c r="U6" s="34" t="s">
        <v>22</v>
      </c>
      <c r="V6" s="132" t="s">
        <v>23</v>
      </c>
    </row>
    <row r="7" spans="1:22" ht="194.25" customHeight="1" thickTop="1" thickBot="1" x14ac:dyDescent="0.3">
      <c r="A7" s="20"/>
      <c r="B7" s="41">
        <v>1</v>
      </c>
      <c r="C7" s="42" t="s">
        <v>33</v>
      </c>
      <c r="D7" s="43">
        <v>1</v>
      </c>
      <c r="E7" s="44" t="s">
        <v>28</v>
      </c>
      <c r="F7" s="48" t="s">
        <v>45</v>
      </c>
      <c r="G7" s="109"/>
      <c r="H7" s="45" t="s">
        <v>44</v>
      </c>
      <c r="I7" s="86" t="s">
        <v>38</v>
      </c>
      <c r="J7" s="89" t="s">
        <v>31</v>
      </c>
      <c r="K7" s="92" t="s">
        <v>39</v>
      </c>
      <c r="L7" s="72"/>
      <c r="M7" s="96" t="s">
        <v>41</v>
      </c>
      <c r="N7" s="99" t="s">
        <v>40</v>
      </c>
      <c r="O7" s="102">
        <v>30</v>
      </c>
      <c r="P7" s="46">
        <f>D7*Q7</f>
        <v>8000</v>
      </c>
      <c r="Q7" s="119">
        <v>8000</v>
      </c>
      <c r="R7" s="120"/>
      <c r="S7" s="121">
        <f>D7*R7</f>
        <v>0</v>
      </c>
      <c r="T7" s="122" t="str">
        <f t="shared" ref="T7" si="0">IF(ISNUMBER(R7), IF(R7&gt;Q7,"NEVYHOVUJE","VYHOVUJE")," ")</f>
        <v xml:space="preserve"> </v>
      </c>
      <c r="U7" s="106"/>
      <c r="V7" s="133" t="s">
        <v>12</v>
      </c>
    </row>
    <row r="8" spans="1:22" ht="189.75" customHeight="1" thickBot="1" x14ac:dyDescent="0.3">
      <c r="A8" s="20"/>
      <c r="B8" s="50">
        <v>2</v>
      </c>
      <c r="C8" s="51" t="s">
        <v>34</v>
      </c>
      <c r="D8" s="52">
        <v>1</v>
      </c>
      <c r="E8" s="53" t="s">
        <v>28</v>
      </c>
      <c r="F8" s="54" t="s">
        <v>46</v>
      </c>
      <c r="G8" s="110"/>
      <c r="H8" s="47" t="s">
        <v>44</v>
      </c>
      <c r="I8" s="87"/>
      <c r="J8" s="90"/>
      <c r="K8" s="93"/>
      <c r="L8" s="73"/>
      <c r="M8" s="97"/>
      <c r="N8" s="100"/>
      <c r="O8" s="103"/>
      <c r="P8" s="55">
        <f>D8*Q8</f>
        <v>15000</v>
      </c>
      <c r="Q8" s="119">
        <v>15000</v>
      </c>
      <c r="R8" s="120"/>
      <c r="S8" s="121">
        <f>D8*R8</f>
        <v>0</v>
      </c>
      <c r="T8" s="122" t="str">
        <f t="shared" ref="T8:T12" si="1">IF(ISNUMBER(R8), IF(R8&gt;Q8,"NEVYHOVUJE","VYHOVUJE")," ")</f>
        <v xml:space="preserve"> </v>
      </c>
      <c r="U8" s="107"/>
      <c r="V8" s="134"/>
    </row>
    <row r="9" spans="1:22" ht="409.5" customHeight="1" x14ac:dyDescent="0.25">
      <c r="A9" s="20"/>
      <c r="B9" s="74">
        <v>3</v>
      </c>
      <c r="C9" s="75" t="s">
        <v>35</v>
      </c>
      <c r="D9" s="76">
        <v>1</v>
      </c>
      <c r="E9" s="77" t="s">
        <v>28</v>
      </c>
      <c r="F9" s="80" t="s">
        <v>48</v>
      </c>
      <c r="G9" s="111"/>
      <c r="H9" s="111"/>
      <c r="I9" s="87"/>
      <c r="J9" s="90"/>
      <c r="K9" s="93"/>
      <c r="L9" s="73" t="s">
        <v>42</v>
      </c>
      <c r="M9" s="97"/>
      <c r="N9" s="100"/>
      <c r="O9" s="103"/>
      <c r="P9" s="78">
        <f>D9*Q9</f>
        <v>30000</v>
      </c>
      <c r="Q9" s="123">
        <v>30000</v>
      </c>
      <c r="R9" s="124"/>
      <c r="S9" s="125">
        <f>D9*R9</f>
        <v>0</v>
      </c>
      <c r="T9" s="126" t="str">
        <f t="shared" si="1"/>
        <v xml:space="preserve"> </v>
      </c>
      <c r="U9" s="107"/>
      <c r="V9" s="133" t="s">
        <v>11</v>
      </c>
    </row>
    <row r="10" spans="1:22" ht="162" customHeight="1" thickBot="1" x14ac:dyDescent="0.3">
      <c r="A10" s="20"/>
      <c r="B10" s="74"/>
      <c r="C10" s="75"/>
      <c r="D10" s="76"/>
      <c r="E10" s="77"/>
      <c r="F10" s="80"/>
      <c r="G10" s="111"/>
      <c r="H10" s="111"/>
      <c r="I10" s="87"/>
      <c r="J10" s="90"/>
      <c r="K10" s="93"/>
      <c r="L10" s="73"/>
      <c r="M10" s="97"/>
      <c r="N10" s="100"/>
      <c r="O10" s="103"/>
      <c r="P10" s="78"/>
      <c r="Q10" s="127"/>
      <c r="R10" s="128"/>
      <c r="S10" s="129"/>
      <c r="T10" s="130"/>
      <c r="U10" s="107"/>
      <c r="V10" s="134"/>
    </row>
    <row r="11" spans="1:22" ht="319.5" customHeight="1" thickBot="1" x14ac:dyDescent="0.3">
      <c r="A11" s="20"/>
      <c r="B11" s="50">
        <v>4</v>
      </c>
      <c r="C11" s="51" t="s">
        <v>36</v>
      </c>
      <c r="D11" s="52">
        <v>2</v>
      </c>
      <c r="E11" s="53" t="s">
        <v>28</v>
      </c>
      <c r="F11" s="54" t="s">
        <v>47</v>
      </c>
      <c r="G11" s="110"/>
      <c r="H11" s="47" t="s">
        <v>44</v>
      </c>
      <c r="I11" s="87"/>
      <c r="J11" s="90"/>
      <c r="K11" s="93"/>
      <c r="L11" s="49"/>
      <c r="M11" s="97"/>
      <c r="N11" s="100"/>
      <c r="O11" s="103"/>
      <c r="P11" s="55">
        <f>D11*Q11</f>
        <v>9000</v>
      </c>
      <c r="Q11" s="119">
        <v>4500</v>
      </c>
      <c r="R11" s="120"/>
      <c r="S11" s="121">
        <f>D11*R11</f>
        <v>0</v>
      </c>
      <c r="T11" s="122" t="str">
        <f t="shared" si="1"/>
        <v xml:space="preserve"> </v>
      </c>
      <c r="U11" s="107"/>
      <c r="V11" s="135" t="s">
        <v>12</v>
      </c>
    </row>
    <row r="12" spans="1:22" ht="409.5" customHeight="1" x14ac:dyDescent="0.25">
      <c r="A12" s="20"/>
      <c r="B12" s="74">
        <v>5</v>
      </c>
      <c r="C12" s="75" t="s">
        <v>37</v>
      </c>
      <c r="D12" s="76">
        <v>1</v>
      </c>
      <c r="E12" s="77" t="s">
        <v>28</v>
      </c>
      <c r="F12" s="80" t="s">
        <v>49</v>
      </c>
      <c r="G12" s="111"/>
      <c r="H12" s="111"/>
      <c r="I12" s="87"/>
      <c r="J12" s="90"/>
      <c r="K12" s="93"/>
      <c r="L12" s="73" t="s">
        <v>43</v>
      </c>
      <c r="M12" s="97"/>
      <c r="N12" s="100"/>
      <c r="O12" s="103"/>
      <c r="P12" s="78">
        <f>D12*Q12</f>
        <v>30000</v>
      </c>
      <c r="Q12" s="123">
        <v>30000</v>
      </c>
      <c r="R12" s="131"/>
      <c r="S12" s="125">
        <f>D12*R12</f>
        <v>0</v>
      </c>
      <c r="T12" s="126" t="str">
        <f t="shared" si="1"/>
        <v xml:space="preserve"> </v>
      </c>
      <c r="U12" s="107"/>
      <c r="V12" s="133" t="s">
        <v>11</v>
      </c>
    </row>
    <row r="13" spans="1:22" ht="239.25" customHeight="1" thickBot="1" x14ac:dyDescent="0.3">
      <c r="A13" s="20"/>
      <c r="B13" s="81"/>
      <c r="C13" s="82"/>
      <c r="D13" s="83"/>
      <c r="E13" s="84"/>
      <c r="F13" s="85"/>
      <c r="G13" s="112"/>
      <c r="H13" s="112"/>
      <c r="I13" s="88"/>
      <c r="J13" s="91"/>
      <c r="K13" s="94"/>
      <c r="L13" s="95"/>
      <c r="M13" s="98"/>
      <c r="N13" s="101"/>
      <c r="O13" s="104"/>
      <c r="P13" s="79"/>
      <c r="Q13" s="113"/>
      <c r="R13" s="116"/>
      <c r="S13" s="114"/>
      <c r="T13" s="105"/>
      <c r="U13" s="108"/>
      <c r="V13" s="134"/>
    </row>
    <row r="14" spans="1:22" ht="17.45" customHeight="1" thickTop="1" thickBot="1" x14ac:dyDescent="0.3">
      <c r="C14"/>
      <c r="D14"/>
      <c r="E14"/>
      <c r="F14"/>
      <c r="G14" s="136">
        <v>1</v>
      </c>
      <c r="H14"/>
      <c r="I14"/>
      <c r="J14"/>
      <c r="N14"/>
      <c r="O14"/>
      <c r="P14"/>
    </row>
    <row r="15" spans="1:22" ht="51.75" customHeight="1" thickTop="1" thickBot="1" x14ac:dyDescent="0.3">
      <c r="B15" s="70">
        <v>1</v>
      </c>
      <c r="C15" s="70"/>
      <c r="D15" s="70"/>
      <c r="E15" s="70"/>
      <c r="F15" s="70"/>
      <c r="G15" s="70"/>
      <c r="H15" s="39"/>
      <c r="I15" s="39"/>
      <c r="J15" s="21"/>
      <c r="K15" s="21"/>
      <c r="L15" s="6"/>
      <c r="M15" s="6"/>
      <c r="N15" s="6"/>
      <c r="O15" s="22"/>
      <c r="P15" s="22"/>
      <c r="Q15" s="23" t="s">
        <v>9</v>
      </c>
      <c r="R15" s="67" t="s">
        <v>10</v>
      </c>
      <c r="S15" s="68"/>
      <c r="T15" s="69"/>
      <c r="U15" s="24"/>
      <c r="V15" s="25"/>
    </row>
    <row r="16" spans="1:22" ht="50.45" customHeight="1" thickTop="1" thickBot="1" x14ac:dyDescent="0.3">
      <c r="B16" s="71" t="s">
        <v>26</v>
      </c>
      <c r="C16" s="71"/>
      <c r="D16" s="71"/>
      <c r="E16" s="71"/>
      <c r="F16" s="71"/>
      <c r="G16" s="71"/>
      <c r="H16" s="71"/>
      <c r="I16" s="26"/>
      <c r="L16" s="9"/>
      <c r="M16" s="9"/>
      <c r="N16" s="9"/>
      <c r="O16" s="27"/>
      <c r="P16" s="27"/>
      <c r="Q16" s="28">
        <f>SUM(P7:P13)</f>
        <v>92000</v>
      </c>
      <c r="R16" s="64">
        <f>SUM(S7:S13)</f>
        <v>0</v>
      </c>
      <c r="S16" s="65"/>
      <c r="T16" s="66"/>
    </row>
    <row r="17" spans="2:19" ht="15.75" thickTop="1" x14ac:dyDescent="0.25">
      <c r="B17" s="63" t="s">
        <v>27</v>
      </c>
      <c r="C17" s="63"/>
      <c r="D17" s="63"/>
      <c r="E17" s="63"/>
      <c r="F17" s="63"/>
      <c r="G17" s="63"/>
      <c r="H17" s="56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8"/>
      <c r="C18" s="38"/>
      <c r="D18" s="38"/>
      <c r="E18" s="38"/>
      <c r="F18" s="38"/>
      <c r="G18" s="56"/>
      <c r="H18" s="56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8"/>
      <c r="C19" s="38"/>
      <c r="D19" s="38"/>
      <c r="E19" s="38"/>
      <c r="F19" s="38"/>
      <c r="G19" s="56"/>
      <c r="H19" s="5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8"/>
      <c r="C20" s="38"/>
      <c r="D20" s="38"/>
      <c r="E20" s="38"/>
      <c r="F20" s="38"/>
      <c r="G20" s="56"/>
      <c r="H20" s="5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56"/>
      <c r="H21" s="5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3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56"/>
      <c r="H23" s="5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56"/>
      <c r="H24" s="5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56"/>
      <c r="H25" s="5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56"/>
      <c r="H26" s="5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56"/>
      <c r="H27" s="5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56"/>
      <c r="H28" s="5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56"/>
      <c r="H29" s="5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56"/>
      <c r="H30" s="5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56"/>
      <c r="H31" s="5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56"/>
      <c r="H32" s="5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6"/>
      <c r="H33" s="5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6"/>
      <c r="H34" s="5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6"/>
      <c r="H35" s="5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6"/>
      <c r="H36" s="5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6"/>
      <c r="H37" s="5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6"/>
      <c r="H38" s="5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6"/>
      <c r="H39" s="5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6"/>
      <c r="H40" s="5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6"/>
      <c r="H41" s="5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6"/>
      <c r="H42" s="5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6"/>
      <c r="H43" s="5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6"/>
      <c r="H44" s="5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6"/>
      <c r="H45" s="5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6"/>
      <c r="H46" s="5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6"/>
      <c r="H47" s="5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6"/>
      <c r="H48" s="5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6"/>
      <c r="H49" s="5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6"/>
      <c r="H50" s="5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6"/>
      <c r="H51" s="5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6"/>
      <c r="H52" s="5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6"/>
      <c r="H53" s="5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6"/>
      <c r="H54" s="5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6"/>
      <c r="H55" s="5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6"/>
      <c r="H56" s="5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6"/>
      <c r="H57" s="5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6"/>
      <c r="H58" s="5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6"/>
      <c r="H59" s="5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6"/>
      <c r="H60" s="5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6"/>
      <c r="H61" s="5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6"/>
      <c r="H62" s="5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6"/>
      <c r="H63" s="5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6"/>
      <c r="H64" s="5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6"/>
      <c r="H65" s="5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6"/>
      <c r="H66" s="5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6"/>
      <c r="H67" s="5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6"/>
      <c r="H68" s="5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6"/>
      <c r="H69" s="5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6"/>
      <c r="H70" s="5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6"/>
      <c r="H71" s="5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6"/>
      <c r="H72" s="5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6"/>
      <c r="H73" s="5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6"/>
      <c r="H74" s="5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6"/>
      <c r="H75" s="5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6"/>
      <c r="H76" s="5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6"/>
      <c r="H77" s="5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6"/>
      <c r="H78" s="5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6"/>
      <c r="H79" s="5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6"/>
      <c r="H80" s="5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6"/>
      <c r="H81" s="5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6"/>
      <c r="H82" s="5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6"/>
      <c r="H83" s="5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6"/>
      <c r="H84" s="5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6"/>
      <c r="H85" s="5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6"/>
      <c r="H86" s="5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6"/>
      <c r="H87" s="5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6"/>
      <c r="H88" s="5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6"/>
      <c r="H89" s="5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6"/>
      <c r="H90" s="5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6"/>
      <c r="H91" s="5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6"/>
      <c r="H92" s="5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6"/>
      <c r="H93" s="5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6"/>
      <c r="H94" s="5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6"/>
      <c r="H95" s="5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6"/>
      <c r="H96" s="5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56"/>
      <c r="H97" s="5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56"/>
      <c r="H98" s="5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56"/>
      <c r="H99" s="5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56"/>
      <c r="H100" s="5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56"/>
      <c r="H101" s="5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56"/>
      <c r="H102" s="56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FoVyDmXdh/4RX00SkddyPskKm7Rn9tGoM9ePT74BvlZGwCWC0yL+dSR53DtO2JTVDQxXNAptTn7HxTm8LXt5fQ==" saltValue="R6YVXyFXfemNs3JAFLZr2Q==" spinCount="100000" sheet="1" objects="1" scenarios="1"/>
  <mergeCells count="45">
    <mergeCell ref="V7:V8"/>
    <mergeCell ref="L12:L13"/>
    <mergeCell ref="M7:M13"/>
    <mergeCell ref="N7:N13"/>
    <mergeCell ref="O7:O13"/>
    <mergeCell ref="G12:G13"/>
    <mergeCell ref="H12:H13"/>
    <mergeCell ref="I7:I13"/>
    <mergeCell ref="J7:J13"/>
    <mergeCell ref="K7:K13"/>
    <mergeCell ref="B12:B13"/>
    <mergeCell ref="C12:C13"/>
    <mergeCell ref="D12:D13"/>
    <mergeCell ref="E12:E13"/>
    <mergeCell ref="F12:F13"/>
    <mergeCell ref="F9:F10"/>
    <mergeCell ref="G9:G10"/>
    <mergeCell ref="H9:H10"/>
    <mergeCell ref="L9:L10"/>
    <mergeCell ref="Q9:Q10"/>
    <mergeCell ref="P9:P10"/>
    <mergeCell ref="V9:V10"/>
    <mergeCell ref="P12:P13"/>
    <mergeCell ref="Q12:Q13"/>
    <mergeCell ref="R12:R13"/>
    <mergeCell ref="S12:S13"/>
    <mergeCell ref="T12:T13"/>
    <mergeCell ref="U7:U13"/>
    <mergeCell ref="V12:V13"/>
    <mergeCell ref="B1:D1"/>
    <mergeCell ref="G5:H5"/>
    <mergeCell ref="G2:N3"/>
    <mergeCell ref="B17:G17"/>
    <mergeCell ref="R16:T16"/>
    <mergeCell ref="R15:T15"/>
    <mergeCell ref="B15:G15"/>
    <mergeCell ref="B16:H16"/>
    <mergeCell ref="L7:L8"/>
    <mergeCell ref="B9:B10"/>
    <mergeCell ref="C9:C10"/>
    <mergeCell ref="D9:D10"/>
    <mergeCell ref="E9:E10"/>
    <mergeCell ref="R9:R10"/>
    <mergeCell ref="S9:S10"/>
    <mergeCell ref="T9:T10"/>
  </mergeCells>
  <conditionalFormatting sqref="B7:B9 B11:B12 D7:D9 D11:D12">
    <cfRule type="containsBlanks" dxfId="23" priority="112">
      <formula>LEN(TRIM(B7))=0</formula>
    </cfRule>
  </conditionalFormatting>
  <conditionalFormatting sqref="B7:B9 B11:B12">
    <cfRule type="cellIs" dxfId="22" priority="109" operator="greaterThanOrEqual">
      <formula>1</formula>
    </cfRule>
  </conditionalFormatting>
  <conditionalFormatting sqref="G7:H8 G11:H11 G9 G12 R7:R9 R11:R12 G14">
    <cfRule type="notContainsBlanks" dxfId="21" priority="86">
      <formula>LEN(TRIM(G7))&gt;0</formula>
    </cfRule>
  </conditionalFormatting>
  <conditionalFormatting sqref="G7:H8 G11:H11 G9 G12 G14">
    <cfRule type="notContainsBlanks" dxfId="20" priority="85">
      <formula>LEN(TRIM(G7))&gt;0</formula>
    </cfRule>
  </conditionalFormatting>
  <conditionalFormatting sqref="G7:H8 G11:H11 G9 G12 R7:R9 R11:R12 G14">
    <cfRule type="notContainsBlanks" dxfId="19" priority="87">
      <formula>LEN(TRIM(G7))&gt;0</formula>
    </cfRule>
    <cfRule type="containsBlanks" dxfId="18" priority="89">
      <formula>LEN(TRIM(G7))=0</formula>
    </cfRule>
  </conditionalFormatting>
  <conditionalFormatting sqref="T7:T9 T11:T12">
    <cfRule type="cellIs" dxfId="17" priority="95" operator="equal">
      <formula>"NEVYHOVUJE"</formula>
    </cfRule>
    <cfRule type="cellIs" dxfId="16" priority="96" operator="equal">
      <formula>"VYHOVUJE"</formula>
    </cfRule>
  </conditionalFormatting>
  <conditionalFormatting sqref="H9">
    <cfRule type="notContainsBlanks" dxfId="7" priority="6">
      <formula>LEN(TRIM(H9))&gt;0</formula>
    </cfRule>
  </conditionalFormatting>
  <conditionalFormatting sqref="H9">
    <cfRule type="notContainsBlanks" dxfId="6" priority="5">
      <formula>LEN(TRIM(H9))&gt;0</formula>
    </cfRule>
  </conditionalFormatting>
  <conditionalFormatting sqref="H9">
    <cfRule type="notContainsBlanks" dxfId="5" priority="7">
      <formula>LEN(TRIM(H9))&gt;0</formula>
    </cfRule>
    <cfRule type="containsBlanks" dxfId="4" priority="8">
      <formula>LEN(TRIM(H9))=0</formula>
    </cfRule>
  </conditionalFormatting>
  <conditionalFormatting sqref="H12">
    <cfRule type="notContainsBlanks" dxfId="3" priority="2">
      <formula>LEN(TRIM(H12))&gt;0</formula>
    </cfRule>
  </conditionalFormatting>
  <conditionalFormatting sqref="H12">
    <cfRule type="notContainsBlanks" dxfId="2" priority="1">
      <formula>LEN(TRIM(H12))&gt;0</formula>
    </cfRule>
  </conditionalFormatting>
  <conditionalFormatting sqref="H12">
    <cfRule type="notContainsBlanks" dxfId="1" priority="3">
      <formula>LEN(TRIM(H12))&gt;0</formula>
    </cfRule>
    <cfRule type="containsBlanks" dxfId="0" priority="4">
      <formula>LEN(TRIM(H12))=0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9 E11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 V9 V11:V12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2024-01-22T11:11:07Z</cp:lastPrinted>
  <dcterms:created xsi:type="dcterms:W3CDTF">2014-03-05T12:43:32Z</dcterms:created>
  <dcterms:modified xsi:type="dcterms:W3CDTF">2024-01-22T11:55:40Z</dcterms:modified>
</cp:coreProperties>
</file>